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60" windowWidth="20730" windowHeight="11760"/>
  </bookViews>
  <sheets>
    <sheet name="subrogation arret maladie" sheetId="1" r:id="rId1"/>
    <sheet name="PLAFOND SS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B30" i="1" l="1"/>
  <c r="B20" i="1"/>
  <c r="B19" i="1" l="1"/>
  <c r="B31" i="1" s="1"/>
  <c r="C8" i="1"/>
  <c r="C9" i="1" s="1"/>
  <c r="B33" i="1" l="1"/>
  <c r="B38" i="1"/>
  <c r="B39" i="1" s="1"/>
  <c r="B40" i="1" s="1"/>
</calcChain>
</file>

<file path=xl/sharedStrings.xml><?xml version="1.0" encoding="utf-8"?>
<sst xmlns="http://schemas.openxmlformats.org/spreadsheetml/2006/main" count="39" uniqueCount="39">
  <si>
    <t>Calcul de l'absence jours calendaires</t>
  </si>
  <si>
    <t>(salaire mensuel*nombre de jours absence)/30</t>
  </si>
  <si>
    <t>Nombre de jours d'absence</t>
  </si>
  <si>
    <t>salaire mensuel brut</t>
  </si>
  <si>
    <t>absence</t>
  </si>
  <si>
    <t>salaire brut total</t>
  </si>
  <si>
    <t>Calcul IJSS</t>
  </si>
  <si>
    <t>salaire de référence= salaire des 3 derniers mois</t>
  </si>
  <si>
    <t>salaire journalier de référence = salaire de référence /91,25</t>
  </si>
  <si>
    <t>montant IJ= salaire journalier de référence/2</t>
  </si>
  <si>
    <t>salaire journalier de référence</t>
  </si>
  <si>
    <t>Calcul complément de salaire</t>
  </si>
  <si>
    <t>Indemnités SS pour les jours non carencés = montant IJ *nombre absence non carencé</t>
  </si>
  <si>
    <t>COMPLEMENT DE SALAIRE =</t>
  </si>
  <si>
    <t>Droit au maintien du salaire- indemnités SS pour les jours non carencés</t>
  </si>
  <si>
    <t>Droit au maintien du salaire</t>
  </si>
  <si>
    <t>COMPLEMENT DE SALAIRE</t>
  </si>
  <si>
    <t>Total IJSS* cotisations CSG/RDS</t>
  </si>
  <si>
    <t>Total IJSS-montants CSG/RDS</t>
  </si>
  <si>
    <t>Montant à faire apparaitre sur BS</t>
  </si>
  <si>
    <t>En haut, sous les heures supp:</t>
  </si>
  <si>
    <t>ligne complément de salaire</t>
  </si>
  <si>
    <t>En bas sous le net après retenues:</t>
  </si>
  <si>
    <t>Primes et indemnités non soumises à cotisations:</t>
  </si>
  <si>
    <t xml:space="preserve">IJSS nettes (subrogation) </t>
  </si>
  <si>
    <t>Droit au maintien du salaire (nombre de jours d'absence-7 jours de carence)= (salaire mensuel brut/30)*nbre de jour non carencé*90%</t>
  </si>
  <si>
    <t>Nombre de jours du mois</t>
  </si>
  <si>
    <t>avec subrogation à modifier</t>
  </si>
  <si>
    <t>total IJSS avec 3 jours carence</t>
  </si>
  <si>
    <t>Calcul montant total net indemnités journalières SS reversées au salarié (si subrogation)</t>
  </si>
  <si>
    <t>là on a dit qu'on divisait soit par 30 jours calendaires soit par 22 jours si on fait selon jours réeelement travaillés dans le mois,,,,</t>
  </si>
  <si>
    <t>n'oubliez pas que c'est la méthode des heures réelles qui est retenue par la cour de cassation</t>
  </si>
  <si>
    <t>attention ce droit vaut après au moins un an d'ancienneté</t>
  </si>
  <si>
    <t>montant IJSS</t>
  </si>
  <si>
    <t>Indemnités SS pour les jours non carencés (ISS)</t>
  </si>
  <si>
    <t>pour 30 jours</t>
  </si>
  <si>
    <t>salaire de référence ( 3 dern. Brut)</t>
  </si>
  <si>
    <t>remplir uniquement les zones jaunes</t>
  </si>
  <si>
    <t>Attention au plafond SS (Voir onglet Plafond 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</si>
</sst>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9" xfId="0" applyBorder="1"/>
    <xf numFmtId="0" fontId="0" fillId="4" borderId="10" xfId="0" applyFill="1" applyBorder="1"/>
    <xf numFmtId="0" fontId="0" fillId="4" borderId="0" xfId="0" applyFill="1"/>
    <xf numFmtId="0" fontId="3" fillId="0" borderId="4" xfId="0" applyFont="1" applyBorder="1"/>
    <xf numFmtId="0" fontId="1" fillId="0" borderId="0" xfId="0" applyFont="1"/>
    <xf numFmtId="0" fontId="2" fillId="0" borderId="4" xfId="0" applyFont="1" applyBorder="1"/>
    <xf numFmtId="0" fontId="4" fillId="0" borderId="4" xfId="0" applyFont="1" applyBorder="1"/>
    <xf numFmtId="164" fontId="0" fillId="2" borderId="0" xfId="0" applyNumberFormat="1" applyFill="1" applyBorder="1"/>
    <xf numFmtId="164" fontId="0" fillId="0" borderId="0" xfId="0" applyNumberFormat="1" applyBorder="1"/>
    <xf numFmtId="164" fontId="0" fillId="3" borderId="0" xfId="0" applyNumberFormat="1" applyFill="1" applyBorder="1"/>
    <xf numFmtId="2" fontId="0" fillId="0" borderId="0" xfId="0" applyNumberFormat="1" applyBorder="1"/>
    <xf numFmtId="164" fontId="0" fillId="0" borderId="0" xfId="0" applyNumberFormat="1" applyFill="1" applyBorder="1"/>
    <xf numFmtId="164" fontId="5" fillId="0" borderId="0" xfId="0" applyNumberFormat="1" applyFont="1" applyFill="1" applyBorder="1"/>
    <xf numFmtId="2" fontId="0" fillId="3" borderId="0" xfId="0" applyNumberFormat="1" applyFill="1" applyBorder="1"/>
    <xf numFmtId="2" fontId="0" fillId="3" borderId="10" xfId="0" applyNumberFormat="1" applyFill="1" applyBorder="1"/>
    <xf numFmtId="0" fontId="6" fillId="0" borderId="0" xfId="0" applyFont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190500</xdr:colOff>
      <xdr:row>22</xdr:row>
      <xdr:rowOff>133350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48500" cy="4324350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0</xdr:row>
      <xdr:rowOff>19050</xdr:rowOff>
    </xdr:from>
    <xdr:to>
      <xdr:col>19</xdr:col>
      <xdr:colOff>333375</xdr:colOff>
      <xdr:row>22</xdr:row>
      <xdr:rowOff>152400</xdr:rowOff>
    </xdr:to>
    <xdr:pic>
      <xdr:nvPicPr>
        <xdr:cNvPr id="5" name="Image 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19050"/>
          <a:ext cx="7620000" cy="432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F18" sqref="F18"/>
    </sheetView>
  </sheetViews>
  <sheetFormatPr baseColWidth="10" defaultColWidth="9.140625" defaultRowHeight="15" x14ac:dyDescent="0.25"/>
  <cols>
    <col min="1" max="1" width="39.28515625" customWidth="1"/>
    <col min="2" max="2" width="17.42578125" customWidth="1"/>
    <col min="3" max="3" width="22.42578125" customWidth="1"/>
    <col min="4" max="4" width="19.28515625" customWidth="1"/>
    <col min="5" max="5" width="14" customWidth="1"/>
    <col min="6" max="6" width="17.28515625" customWidth="1"/>
    <col min="7" max="7" width="10.28515625" customWidth="1"/>
  </cols>
  <sheetData>
    <row r="1" spans="1:8" ht="15.75" thickBot="1" x14ac:dyDescent="0.3"/>
    <row r="2" spans="1:8" ht="23.25" x14ac:dyDescent="0.35">
      <c r="A2" s="1" t="s">
        <v>0</v>
      </c>
      <c r="B2" s="2"/>
      <c r="C2" s="3"/>
      <c r="D2" s="3"/>
      <c r="E2" s="3"/>
      <c r="F2" s="4"/>
      <c r="H2" s="34" t="s">
        <v>37</v>
      </c>
    </row>
    <row r="3" spans="1:8" ht="15.75" thickBot="1" x14ac:dyDescent="0.3">
      <c r="A3" s="5"/>
      <c r="B3" s="6"/>
      <c r="C3" s="6"/>
      <c r="D3" s="6"/>
      <c r="E3" s="6"/>
      <c r="F3" s="7"/>
    </row>
    <row r="4" spans="1:8" ht="15.75" thickBot="1" x14ac:dyDescent="0.3">
      <c r="A4" s="8" t="s">
        <v>1</v>
      </c>
      <c r="B4" s="9"/>
      <c r="C4" s="9"/>
      <c r="D4" s="10"/>
      <c r="E4" s="6"/>
      <c r="F4" s="7"/>
    </row>
    <row r="5" spans="1:8" x14ac:dyDescent="0.25">
      <c r="A5" s="5" t="s">
        <v>26</v>
      </c>
      <c r="B5" s="6"/>
      <c r="C5" s="11">
        <v>30</v>
      </c>
      <c r="D5" s="6" t="s">
        <v>30</v>
      </c>
      <c r="E5" s="6"/>
      <c r="F5" s="7"/>
    </row>
    <row r="6" spans="1:8" x14ac:dyDescent="0.25">
      <c r="A6" s="5" t="s">
        <v>2</v>
      </c>
      <c r="B6" s="6"/>
      <c r="C6" s="11">
        <v>14</v>
      </c>
      <c r="D6" s="6" t="s">
        <v>31</v>
      </c>
      <c r="E6" s="6"/>
      <c r="F6" s="7"/>
    </row>
    <row r="7" spans="1:8" x14ac:dyDescent="0.25">
      <c r="A7" s="5" t="s">
        <v>3</v>
      </c>
      <c r="B7" s="6"/>
      <c r="C7" s="11">
        <v>1640</v>
      </c>
      <c r="D7" s="6"/>
      <c r="E7" s="6"/>
      <c r="F7" s="7"/>
    </row>
    <row r="8" spans="1:8" x14ac:dyDescent="0.25">
      <c r="A8" s="12" t="s">
        <v>4</v>
      </c>
      <c r="B8" s="13"/>
      <c r="C8" s="32">
        <f>(C7*C6)/C5</f>
        <v>765.33333333333337</v>
      </c>
      <c r="D8" s="6"/>
      <c r="E8" s="6"/>
      <c r="F8" s="7"/>
    </row>
    <row r="9" spans="1:8" ht="15.75" thickBot="1" x14ac:dyDescent="0.3">
      <c r="A9" s="14" t="s">
        <v>5</v>
      </c>
      <c r="B9" s="15"/>
      <c r="C9" s="33">
        <f>C7-C8</f>
        <v>874.66666666666663</v>
      </c>
      <c r="D9" s="16"/>
      <c r="E9" s="16"/>
      <c r="F9" s="17"/>
    </row>
    <row r="11" spans="1:8" ht="15.75" thickBot="1" x14ac:dyDescent="0.3"/>
    <row r="12" spans="1:8" x14ac:dyDescent="0.25">
      <c r="A12" s="1" t="s">
        <v>6</v>
      </c>
      <c r="B12" s="3"/>
      <c r="C12" s="3"/>
      <c r="D12" s="3"/>
      <c r="E12" s="3"/>
      <c r="F12" s="4"/>
    </row>
    <row r="13" spans="1:8" ht="15.75" thickBot="1" x14ac:dyDescent="0.3">
      <c r="A13" s="5"/>
      <c r="B13" s="6"/>
      <c r="C13" s="6"/>
      <c r="D13" s="6"/>
      <c r="E13" s="6"/>
      <c r="F13" s="7"/>
    </row>
    <row r="14" spans="1:8" x14ac:dyDescent="0.25">
      <c r="A14" s="18" t="s">
        <v>7</v>
      </c>
      <c r="B14" s="3"/>
      <c r="C14" s="3"/>
      <c r="D14" s="4"/>
      <c r="E14" s="6"/>
      <c r="F14" s="7"/>
    </row>
    <row r="15" spans="1:8" x14ac:dyDescent="0.25">
      <c r="A15" s="5" t="s">
        <v>8</v>
      </c>
      <c r="B15" s="6"/>
      <c r="C15" s="6"/>
      <c r="D15" s="7"/>
      <c r="E15" s="6"/>
      <c r="F15" s="7"/>
    </row>
    <row r="16" spans="1:8" ht="15.75" thickBot="1" x14ac:dyDescent="0.3">
      <c r="A16" s="19" t="s">
        <v>9</v>
      </c>
      <c r="B16" s="16"/>
      <c r="C16" s="16"/>
      <c r="D16" s="17"/>
      <c r="E16" s="6"/>
      <c r="F16" s="7"/>
    </row>
    <row r="17" spans="1:6" x14ac:dyDescent="0.25">
      <c r="A17" s="5"/>
      <c r="B17" s="6"/>
      <c r="C17" s="6"/>
      <c r="D17" s="6"/>
      <c r="E17" s="6"/>
      <c r="F17" s="7"/>
    </row>
    <row r="18" spans="1:6" x14ac:dyDescent="0.25">
      <c r="A18" s="5" t="s">
        <v>36</v>
      </c>
      <c r="B18" s="26">
        <f>1640+1590+1590</f>
        <v>4820</v>
      </c>
      <c r="C18" s="6"/>
      <c r="D18" s="6"/>
      <c r="E18" s="6"/>
      <c r="F18" s="7"/>
    </row>
    <row r="19" spans="1:6" x14ac:dyDescent="0.25">
      <c r="A19" s="5" t="s">
        <v>10</v>
      </c>
      <c r="B19" s="27">
        <f>B18/91.25</f>
        <v>52.821917808219176</v>
      </c>
      <c r="E19" s="6"/>
      <c r="F19" s="7"/>
    </row>
    <row r="20" spans="1:6" x14ac:dyDescent="0.25">
      <c r="A20" s="5" t="s">
        <v>33</v>
      </c>
      <c r="B20" s="27">
        <f>B18/(2*91.25)</f>
        <v>26.410958904109588</v>
      </c>
      <c r="C20" s="35" t="s">
        <v>38</v>
      </c>
      <c r="D20" s="6"/>
      <c r="E20" s="6"/>
      <c r="F20" s="7"/>
    </row>
    <row r="21" spans="1:6" x14ac:dyDescent="0.25">
      <c r="A21" s="5"/>
      <c r="B21" s="6"/>
      <c r="C21" s="6"/>
      <c r="D21" s="6"/>
      <c r="E21" s="6"/>
      <c r="F21" s="7"/>
    </row>
    <row r="22" spans="1:6" ht="15.75" thickBot="1" x14ac:dyDescent="0.3"/>
    <row r="23" spans="1:6" x14ac:dyDescent="0.25">
      <c r="A23" s="1" t="s">
        <v>11</v>
      </c>
      <c r="B23" s="3"/>
      <c r="C23" s="3"/>
      <c r="D23" s="3"/>
      <c r="E23" s="3"/>
      <c r="F23" s="4"/>
    </row>
    <row r="24" spans="1:6" ht="15.75" thickBot="1" x14ac:dyDescent="0.3">
      <c r="A24" s="25" t="s">
        <v>32</v>
      </c>
      <c r="B24" s="6"/>
      <c r="C24" s="6"/>
      <c r="D24" s="6"/>
      <c r="E24" s="6"/>
      <c r="F24" s="7"/>
    </row>
    <row r="25" spans="1:6" x14ac:dyDescent="0.25">
      <c r="A25" s="18" t="s">
        <v>25</v>
      </c>
      <c r="B25" s="3"/>
      <c r="C25" s="3"/>
      <c r="D25" s="3"/>
      <c r="E25" s="3"/>
      <c r="F25" s="4"/>
    </row>
    <row r="26" spans="1:6" x14ac:dyDescent="0.25">
      <c r="A26" s="5" t="s">
        <v>12</v>
      </c>
      <c r="B26" s="6"/>
      <c r="C26" s="6"/>
      <c r="D26" s="6"/>
      <c r="E26" s="6"/>
      <c r="F26" s="7"/>
    </row>
    <row r="27" spans="1:6" x14ac:dyDescent="0.25">
      <c r="A27" s="5"/>
      <c r="B27" s="6"/>
      <c r="C27" s="6"/>
      <c r="D27" s="6"/>
      <c r="E27" s="6"/>
      <c r="F27" s="7"/>
    </row>
    <row r="28" spans="1:6" ht="15.75" thickBot="1" x14ac:dyDescent="0.3">
      <c r="A28" s="19" t="s">
        <v>13</v>
      </c>
      <c r="B28" s="16" t="s">
        <v>14</v>
      </c>
      <c r="C28" s="16"/>
      <c r="D28" s="16"/>
      <c r="E28" s="16"/>
      <c r="F28" s="17"/>
    </row>
    <row r="29" spans="1:6" x14ac:dyDescent="0.25">
      <c r="A29" s="5"/>
      <c r="B29" s="6" t="s">
        <v>35</v>
      </c>
      <c r="C29" s="6"/>
      <c r="D29" s="6"/>
      <c r="E29" s="6"/>
      <c r="F29" s="7"/>
    </row>
    <row r="30" spans="1:6" x14ac:dyDescent="0.25">
      <c r="A30" s="5" t="s">
        <v>15</v>
      </c>
      <c r="B30" s="27">
        <f>($C$7/30)*($C$6-7)*90%</f>
        <v>344.4</v>
      </c>
      <c r="C30" s="27"/>
      <c r="D30" s="29"/>
      <c r="E30" s="6"/>
      <c r="F30" s="7"/>
    </row>
    <row r="31" spans="1:6" x14ac:dyDescent="0.25">
      <c r="A31" s="5" t="s">
        <v>34</v>
      </c>
      <c r="B31" s="27">
        <f>B20*(C6-7)</f>
        <v>184.87671232876713</v>
      </c>
      <c r="C31" s="6"/>
      <c r="D31" s="6"/>
      <c r="E31" s="6"/>
      <c r="F31" s="7"/>
    </row>
    <row r="32" spans="1:6" x14ac:dyDescent="0.25">
      <c r="A32" s="5"/>
      <c r="B32" s="27"/>
      <c r="C32" s="6"/>
      <c r="D32" s="6"/>
      <c r="E32" s="6"/>
      <c r="F32" s="7"/>
    </row>
    <row r="33" spans="1:6" x14ac:dyDescent="0.25">
      <c r="A33" s="12" t="s">
        <v>16</v>
      </c>
      <c r="B33" s="28">
        <f>B30-B31</f>
        <v>159.52328767123285</v>
      </c>
      <c r="C33" s="6"/>
      <c r="D33" s="6"/>
      <c r="E33" s="6"/>
      <c r="F33" s="7"/>
    </row>
    <row r="34" spans="1:6" ht="15.75" thickBot="1" x14ac:dyDescent="0.3">
      <c r="A34" s="19"/>
      <c r="B34" s="16"/>
      <c r="C34" s="16"/>
      <c r="D34" s="16"/>
      <c r="E34" s="16"/>
      <c r="F34" s="17"/>
    </row>
    <row r="35" spans="1:6" ht="15.75" thickBot="1" x14ac:dyDescent="0.3"/>
    <row r="36" spans="1:6" x14ac:dyDescent="0.25">
      <c r="A36" s="1" t="s">
        <v>29</v>
      </c>
      <c r="B36" s="3"/>
      <c r="C36" s="3"/>
      <c r="D36" s="3"/>
      <c r="E36" s="3"/>
      <c r="F36" s="4"/>
    </row>
    <row r="37" spans="1:6" x14ac:dyDescent="0.25">
      <c r="A37" s="24"/>
      <c r="B37" s="6"/>
      <c r="C37" s="6"/>
      <c r="D37" s="6"/>
      <c r="E37" s="6"/>
      <c r="F37" s="7"/>
    </row>
    <row r="38" spans="1:6" x14ac:dyDescent="0.25">
      <c r="A38" s="5" t="s">
        <v>28</v>
      </c>
      <c r="B38" s="27">
        <f>B20*(C6-3)</f>
        <v>290.52054794520546</v>
      </c>
      <c r="C38" s="6"/>
      <c r="D38" s="6"/>
      <c r="E38" s="6"/>
      <c r="F38" s="7"/>
    </row>
    <row r="39" spans="1:6" x14ac:dyDescent="0.25">
      <c r="A39" s="5" t="s">
        <v>17</v>
      </c>
      <c r="B39" s="31">
        <f>B38-(B38*6.7%)</f>
        <v>271.0556712328767</v>
      </c>
      <c r="C39" s="6"/>
      <c r="D39" s="6"/>
      <c r="E39" s="6"/>
      <c r="F39" s="7"/>
    </row>
    <row r="40" spans="1:6" x14ac:dyDescent="0.25">
      <c r="A40" s="5" t="s">
        <v>18</v>
      </c>
      <c r="B40" s="30">
        <f>B39+B38</f>
        <v>561.57621917808217</v>
      </c>
      <c r="C40" s="6"/>
      <c r="D40" s="6"/>
      <c r="E40" s="6"/>
      <c r="F40" s="7"/>
    </row>
    <row r="41" spans="1:6" ht="15.75" thickBot="1" x14ac:dyDescent="0.3">
      <c r="A41" s="19"/>
      <c r="B41" s="20"/>
      <c r="C41" s="16"/>
      <c r="D41" s="16"/>
      <c r="E41" s="16"/>
      <c r="F41" s="17"/>
    </row>
    <row r="42" spans="1:6" x14ac:dyDescent="0.25">
      <c r="B42" s="21"/>
    </row>
    <row r="43" spans="1:6" x14ac:dyDescent="0.25">
      <c r="A43" s="23" t="s">
        <v>27</v>
      </c>
      <c r="B43" s="21"/>
    </row>
    <row r="44" spans="1:6" ht="15.75" thickBot="1" x14ac:dyDescent="0.3">
      <c r="B44" s="21"/>
    </row>
    <row r="45" spans="1:6" x14ac:dyDescent="0.25">
      <c r="A45" s="18" t="s">
        <v>19</v>
      </c>
      <c r="B45" s="4"/>
    </row>
    <row r="46" spans="1:6" x14ac:dyDescent="0.25">
      <c r="A46" s="5"/>
      <c r="B46" s="7"/>
    </row>
    <row r="47" spans="1:6" x14ac:dyDescent="0.25">
      <c r="A47" s="22" t="s">
        <v>20</v>
      </c>
      <c r="B47" s="7"/>
    </row>
    <row r="48" spans="1:6" x14ac:dyDescent="0.25">
      <c r="A48" s="5" t="s">
        <v>21</v>
      </c>
      <c r="B48" s="7"/>
    </row>
    <row r="49" spans="1:2" x14ac:dyDescent="0.25">
      <c r="A49" s="5"/>
      <c r="B49" s="7"/>
    </row>
    <row r="50" spans="1:2" x14ac:dyDescent="0.25">
      <c r="A50" s="22" t="s">
        <v>22</v>
      </c>
      <c r="B50" s="7"/>
    </row>
    <row r="51" spans="1:2" x14ac:dyDescent="0.25">
      <c r="A51" s="5" t="s">
        <v>23</v>
      </c>
      <c r="B51" s="7"/>
    </row>
    <row r="52" spans="1:2" ht="15.75" thickBot="1" x14ac:dyDescent="0.3">
      <c r="A52" s="19" t="s">
        <v>24</v>
      </c>
      <c r="B52" s="17"/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5" sqref="R25:R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subrogation arret maladie</vt:lpstr>
      <vt:lpstr>PLAFOND 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2017-11-22T15:24:33Z</dcterms:modified>
</cp:coreProperties>
</file>